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1">'PL'!$B$2:$J$42</definedName>
  </definedNames>
  <calcPr fullCalcOnLoad="1"/>
</workbook>
</file>

<file path=xl/comments1.xml><?xml version="1.0" encoding="utf-8"?>
<comments xmlns="http://schemas.openxmlformats.org/spreadsheetml/2006/main">
  <authors>
    <author>konsortium</author>
  </authors>
  <commentList>
    <comment ref="E36" authorId="0">
      <text>
        <r>
          <rPr>
            <sz val="8"/>
            <rFont val="Tahoma"/>
            <family val="0"/>
          </rPr>
          <t xml:space="preserve">
Borrowing               53,720
HP creditors              2,685
OD                          23,417
</t>
        </r>
        <r>
          <rPr>
            <b/>
            <sz val="8"/>
            <rFont val="Tahoma"/>
            <family val="2"/>
          </rPr>
          <t>Total                    79,822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<sst xmlns="http://schemas.openxmlformats.org/spreadsheetml/2006/main" count="199" uniqueCount="140">
  <si>
    <t>Quarterly report</t>
  </si>
  <si>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</si>
  <si>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</si>
  <si>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</si>
  <si>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</si>
  <si>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</si>
  <si>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</si>
  <si>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</si>
  <si>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</si>
  <si>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</si>
  <si>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</si>
  <si>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</si>
  <si>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</si>
  <si>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</si>
  <si>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</si>
  <si>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</si>
  <si>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</si>
  <si>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</si>
  <si>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</si>
  <si>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</si>
  <si>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</si>
  <si>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</si>
  <si>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AS AT</t>
  </si>
  <si>
    <t>KONSORTIUM LOGISTIK BERHAD</t>
  </si>
  <si>
    <t>Investment in Associated Companies</t>
  </si>
  <si>
    <t>Property, plant and equipment</t>
  </si>
  <si>
    <t>Investment properties</t>
  </si>
  <si>
    <t>Long term investments</t>
  </si>
  <si>
    <t>Goodwill on consolidation</t>
  </si>
  <si>
    <t>Intangible assets (Unrealised foreign exchange difference)</t>
  </si>
  <si>
    <t xml:space="preserve">Other long term assets </t>
  </si>
  <si>
    <t>-</t>
  </si>
  <si>
    <t>Inventories</t>
  </si>
  <si>
    <t>Trade receivables</t>
  </si>
  <si>
    <t>Other receivables</t>
  </si>
  <si>
    <t>Short term investments</t>
  </si>
  <si>
    <t xml:space="preserve">Cash </t>
  </si>
  <si>
    <t>Others - provide details</t>
  </si>
  <si>
    <t>Trade payables</t>
  </si>
  <si>
    <t>Other payables</t>
  </si>
  <si>
    <t>Short term borrowings</t>
  </si>
  <si>
    <t>Proposed dividend</t>
  </si>
  <si>
    <t>Net current assets or current liabilities</t>
  </si>
  <si>
    <t>Shareholder's funds</t>
  </si>
  <si>
    <t>Revaluation reserve</t>
  </si>
  <si>
    <t>Capital reserve</t>
  </si>
  <si>
    <t>Statutory reserve</t>
  </si>
  <si>
    <t>Retained profit</t>
  </si>
  <si>
    <t>Others (Exchange equalisation reserve)</t>
  </si>
  <si>
    <t>Long term borrowings</t>
  </si>
  <si>
    <t xml:space="preserve">Other long term liabilities </t>
  </si>
  <si>
    <t>Provision for retirement benefits</t>
  </si>
  <si>
    <t>Amt due to related party</t>
  </si>
  <si>
    <t>Deferred taxation</t>
  </si>
  <si>
    <t>Net tangible assets per share (RM)</t>
  </si>
  <si>
    <t>31/12/2001</t>
  </si>
  <si>
    <t xml:space="preserve">CONDENSED CONSOLIDATED BALANCE SHEET </t>
  </si>
  <si>
    <t>CONDENSED CONSOLIDATED INCOME STATEMENT</t>
  </si>
  <si>
    <t>Quarterly report on consolidated results for the third quarter ended 30 September 2002.</t>
  </si>
  <si>
    <t>30/09/2002</t>
  </si>
  <si>
    <t>30/09/2001</t>
  </si>
  <si>
    <t>Earnings per share:</t>
  </si>
  <si>
    <t>Sales</t>
  </si>
  <si>
    <t>Expenses excluding finance cost</t>
  </si>
  <si>
    <t>and tax</t>
  </si>
  <si>
    <t>Other operating income</t>
  </si>
  <si>
    <t>Profit from operations</t>
  </si>
  <si>
    <t>Share of results of associates</t>
  </si>
  <si>
    <t>Profit from ordinary activities before tax</t>
  </si>
  <si>
    <t>Tax</t>
  </si>
  <si>
    <t>group</t>
  </si>
  <si>
    <t>associates</t>
  </si>
  <si>
    <t>Profit from ordinary activities after tax</t>
  </si>
  <si>
    <t>Minority interest</t>
  </si>
  <si>
    <t>Net profit for the period</t>
  </si>
  <si>
    <t>sen</t>
  </si>
  <si>
    <t xml:space="preserve">               ordinary shares) </t>
  </si>
  <si>
    <t xml:space="preserve">                       ordinary shares) </t>
  </si>
  <si>
    <t>CONDENSED CONSOLIDATED STATEMENT OF CHANGES IN EQUITY</t>
  </si>
  <si>
    <t>Balance as at 1 January 2002</t>
  </si>
  <si>
    <t>Share</t>
  </si>
  <si>
    <t>Capital</t>
  </si>
  <si>
    <t>Premium</t>
  </si>
  <si>
    <t>Revaluation</t>
  </si>
  <si>
    <t>and other</t>
  </si>
  <si>
    <t>reserves</t>
  </si>
  <si>
    <t>Non-distributable</t>
  </si>
  <si>
    <t>Distributable</t>
  </si>
  <si>
    <t xml:space="preserve">Retained </t>
  </si>
  <si>
    <t>earnings</t>
  </si>
  <si>
    <t>Total</t>
  </si>
  <si>
    <t>as previously reported</t>
  </si>
  <si>
    <t>prior year adjustment</t>
  </si>
  <si>
    <t>as restated</t>
  </si>
  <si>
    <t>Issue of share</t>
  </si>
  <si>
    <t>exercise of share options</t>
  </si>
  <si>
    <t>Surplus on revaluation</t>
  </si>
  <si>
    <t>Realisation of surplus on disposal</t>
  </si>
  <si>
    <t>Currency translation differences</t>
  </si>
  <si>
    <t>Net loss not recognised in income statement</t>
  </si>
  <si>
    <t>Net profit for the year</t>
  </si>
  <si>
    <t>Balance as at 30 September 2002</t>
  </si>
  <si>
    <t>Dividend - 31 December 2001</t>
  </si>
  <si>
    <t>CONDENSED CONSOLIDATED CASH FLOW STATEMENT</t>
  </si>
  <si>
    <t>For the third quarter ended 30 September 2002.</t>
  </si>
  <si>
    <t>Part A1</t>
  </si>
  <si>
    <t>- Basic   (based on 182,284,787</t>
  </si>
  <si>
    <t>- Fully diluted  (based on 182,803,717</t>
  </si>
  <si>
    <t xml:space="preserve">AS AT </t>
  </si>
  <si>
    <t>9 months ended</t>
  </si>
  <si>
    <t>30-09-02</t>
  </si>
  <si>
    <t>Cash paid to suppliers and employees</t>
  </si>
  <si>
    <t>Interest paid</t>
  </si>
  <si>
    <t>Interest received</t>
  </si>
  <si>
    <t>Repayment of borrowings to related corporations</t>
  </si>
  <si>
    <t>Operating activities</t>
  </si>
  <si>
    <t>Cash from operations</t>
  </si>
  <si>
    <t>Dividend received</t>
  </si>
  <si>
    <t>Tax paid</t>
  </si>
  <si>
    <t>Net cash flow from operating activities</t>
  </si>
  <si>
    <t>Investing activities</t>
  </si>
  <si>
    <t>Acquisition of subsidiary</t>
  </si>
  <si>
    <t>Property, plant &amp; equipment:</t>
  </si>
  <si>
    <t>- purchases</t>
  </si>
  <si>
    <t>- disposals</t>
  </si>
  <si>
    <t>Others</t>
  </si>
  <si>
    <t>Net cash flow from investing activities</t>
  </si>
  <si>
    <t>Financing activities</t>
  </si>
  <si>
    <t>Bank borrowings:</t>
  </si>
  <si>
    <t>- new drawdown</t>
  </si>
  <si>
    <t>- repayment</t>
  </si>
  <si>
    <t>Dividend paid to shareholders</t>
  </si>
  <si>
    <t>Net cash flow from financing activities</t>
  </si>
  <si>
    <t xml:space="preserve">Changes in cash &amp; cash equivalent </t>
  </si>
  <si>
    <t>- at beginning of period</t>
  </si>
  <si>
    <t>- at end of period</t>
  </si>
  <si>
    <t>Cash &amp; cash equivalents:</t>
  </si>
  <si>
    <t>Issue of shares - exercise of share options</t>
  </si>
  <si>
    <t>Hire purchase principal payments</t>
  </si>
  <si>
    <t>Investment in associated company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</si>
</sst>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0"/>
      <name val="Helv"/>
      <family val="0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2" fillId="0" borderId="4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3" xfId="15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15" xfId="15" applyNumberFormat="1" applyBorder="1" applyAlignment="1">
      <alignment/>
    </xf>
    <xf numFmtId="0" fontId="2" fillId="0" borderId="16" xfId="0" applyFont="1" applyBorder="1" applyAlignment="1">
      <alignment horizontal="center"/>
    </xf>
    <xf numFmtId="172" fontId="2" fillId="0" borderId="0" xfId="16" applyNumberFormat="1" applyFont="1" applyAlignment="1" quotePrefix="1">
      <alignment horizontal="left"/>
    </xf>
    <xf numFmtId="172" fontId="2" fillId="0" borderId="0" xfId="16" applyNumberFormat="1" applyFont="1" applyFill="1" applyAlignment="1" quotePrefix="1">
      <alignment horizontal="left"/>
    </xf>
    <xf numFmtId="0" fontId="0" fillId="0" borderId="0" xfId="0" applyAlignment="1" quotePrefix="1">
      <alignment horizontal="right"/>
    </xf>
    <xf numFmtId="172" fontId="2" fillId="0" borderId="0" xfId="16" applyNumberFormat="1" applyFont="1" applyAlignment="1">
      <alignment horizontal="left"/>
    </xf>
    <xf numFmtId="165" fontId="2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PB-C&amp;L-Consol-9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7"/>
  <sheetViews>
    <sheetView tabSelected="1" workbookViewId="0" topLeftCell="A1">
      <selection activeCell="D7" sqref="D7"/>
    </sheetView>
  </sheetViews>
  <sheetFormatPr defaultColWidth="9.140625" defaultRowHeight="12.75"/>
  <cols>
    <col min="1" max="1" width="3.57421875" style="0" customWidth="1"/>
    <col min="2" max="2" width="2.140625" style="0" customWidth="1"/>
    <col min="3" max="3" width="4.28125" style="0" customWidth="1"/>
    <col min="4" max="4" width="44.28125" style="0" customWidth="1"/>
    <col min="5" max="5" width="18.00390625" style="0" customWidth="1"/>
    <col min="6" max="6" width="6.28125" style="0" customWidth="1"/>
    <col min="7" max="7" width="16.8515625" style="0" customWidth="1"/>
  </cols>
  <sheetData>
    <row r="1" ht="13.5" thickBot="1"/>
    <row r="2" spans="1:7" ht="13.5" thickBot="1">
      <c r="A2" s="4" t="s">
        <v>23</v>
      </c>
      <c r="G2" s="34" t="s">
        <v>105</v>
      </c>
    </row>
    <row r="4" ht="12.75">
      <c r="A4" t="s">
        <v>56</v>
      </c>
    </row>
    <row r="5" ht="12.75">
      <c r="A5" t="s">
        <v>1</v>
      </c>
    </row>
    <row r="6" spans="5:7" s="9" customFormat="1" ht="12.75">
      <c r="E6" s="9" t="s">
        <v>108</v>
      </c>
      <c r="G6" s="9" t="s">
        <v>22</v>
      </c>
    </row>
    <row r="7" spans="5:7" s="9" customFormat="1" ht="12.75">
      <c r="E7" s="12" t="s">
        <v>59</v>
      </c>
      <c r="G7" s="9" t="s">
        <v>55</v>
      </c>
    </row>
    <row r="8" spans="5:7" s="9" customFormat="1" ht="12.75">
      <c r="E8" s="9" t="s">
        <v>13</v>
      </c>
      <c r="G8" s="9" t="s">
        <v>13</v>
      </c>
    </row>
    <row r="11" spans="1:7" ht="12.75">
      <c r="A11">
        <v>1</v>
      </c>
      <c r="C11" s="10" t="s">
        <v>25</v>
      </c>
      <c r="E11" s="3">
        <v>288226</v>
      </c>
      <c r="F11" s="3"/>
      <c r="G11" s="3">
        <v>291297</v>
      </c>
    </row>
    <row r="12" spans="5:7" ht="12.75">
      <c r="E12" s="3"/>
      <c r="F12" s="3"/>
      <c r="G12" s="3"/>
    </row>
    <row r="13" spans="1:7" ht="12.75">
      <c r="A13">
        <v>2</v>
      </c>
      <c r="C13" s="10" t="s">
        <v>26</v>
      </c>
      <c r="E13" s="3">
        <v>10590</v>
      </c>
      <c r="F13" s="3"/>
      <c r="G13" s="3">
        <v>10590</v>
      </c>
    </row>
    <row r="14" spans="5:7" ht="12.75">
      <c r="E14" s="3"/>
      <c r="F14" s="3"/>
      <c r="G14" s="3"/>
    </row>
    <row r="15" spans="1:7" ht="12.75">
      <c r="A15">
        <v>3</v>
      </c>
      <c r="C15" s="8" t="s">
        <v>24</v>
      </c>
      <c r="E15" s="3">
        <v>57074</v>
      </c>
      <c r="F15" s="3"/>
      <c r="G15" s="3">
        <v>51482</v>
      </c>
    </row>
    <row r="16" spans="5:7" ht="12.75">
      <c r="E16" s="3"/>
      <c r="F16" s="3"/>
      <c r="G16" s="3"/>
    </row>
    <row r="17" spans="1:7" ht="12.75">
      <c r="A17">
        <v>4</v>
      </c>
      <c r="C17" t="s">
        <v>27</v>
      </c>
      <c r="E17" s="7">
        <v>16852</v>
      </c>
      <c r="F17" s="3"/>
      <c r="G17" s="3">
        <v>16889</v>
      </c>
    </row>
    <row r="18" spans="3:7" ht="12.75">
      <c r="C18" t="s">
        <v>14</v>
      </c>
      <c r="D18" t="s">
        <v>14</v>
      </c>
      <c r="E18" s="3"/>
      <c r="F18" s="3"/>
      <c r="G18" s="3"/>
    </row>
    <row r="19" spans="1:7" ht="12.75">
      <c r="A19">
        <v>5</v>
      </c>
      <c r="C19" t="s">
        <v>28</v>
      </c>
      <c r="E19" s="3">
        <v>10907</v>
      </c>
      <c r="F19" s="3"/>
      <c r="G19" s="3">
        <v>10759</v>
      </c>
    </row>
    <row r="20" spans="5:7" ht="12.75">
      <c r="E20" s="3"/>
      <c r="F20" s="3"/>
      <c r="G20" s="3"/>
    </row>
    <row r="21" spans="1:7" ht="12.75">
      <c r="A21">
        <v>6</v>
      </c>
      <c r="C21" t="s">
        <v>29</v>
      </c>
      <c r="E21" s="3">
        <v>0</v>
      </c>
      <c r="F21" s="3"/>
      <c r="G21" s="7">
        <v>0</v>
      </c>
    </row>
    <row r="22" spans="1:7" ht="12.75">
      <c r="A22" t="s">
        <v>14</v>
      </c>
      <c r="E22" s="3"/>
      <c r="F22" s="3"/>
      <c r="G22" s="3"/>
    </row>
    <row r="23" spans="1:7" ht="12.75">
      <c r="A23">
        <v>7</v>
      </c>
      <c r="C23" t="s">
        <v>30</v>
      </c>
      <c r="E23" s="3">
        <v>0</v>
      </c>
      <c r="F23" s="3"/>
      <c r="G23" s="3">
        <v>0</v>
      </c>
    </row>
    <row r="24" spans="5:7" ht="12.75">
      <c r="E24" s="3"/>
      <c r="F24" s="3"/>
      <c r="G24" s="3"/>
    </row>
    <row r="25" spans="1:7" ht="12.75">
      <c r="A25">
        <v>8</v>
      </c>
      <c r="C25" t="s">
        <v>15</v>
      </c>
      <c r="E25" s="3"/>
      <c r="F25" s="3"/>
      <c r="G25" s="3"/>
    </row>
    <row r="26" spans="3:7" ht="12.75">
      <c r="C26" s="11" t="s">
        <v>31</v>
      </c>
      <c r="D26" t="s">
        <v>32</v>
      </c>
      <c r="E26" s="13">
        <v>110</v>
      </c>
      <c r="F26" s="3"/>
      <c r="G26" s="13">
        <v>425</v>
      </c>
    </row>
    <row r="27" spans="3:7" ht="12.75">
      <c r="C27" s="11" t="s">
        <v>31</v>
      </c>
      <c r="D27" t="s">
        <v>33</v>
      </c>
      <c r="E27" s="14">
        <v>109339</v>
      </c>
      <c r="F27" s="3"/>
      <c r="G27" s="14">
        <v>102405</v>
      </c>
    </row>
    <row r="28" spans="3:7" ht="12.75">
      <c r="C28" s="11" t="s">
        <v>31</v>
      </c>
      <c r="D28" t="s">
        <v>34</v>
      </c>
      <c r="E28" s="14">
        <v>64104</v>
      </c>
      <c r="F28" s="3"/>
      <c r="G28" s="14">
        <v>62491</v>
      </c>
    </row>
    <row r="29" spans="3:7" ht="12.75">
      <c r="C29" s="11" t="s">
        <v>31</v>
      </c>
      <c r="D29" t="s">
        <v>35</v>
      </c>
      <c r="E29" s="14">
        <v>0</v>
      </c>
      <c r="F29" s="3"/>
      <c r="G29" s="14">
        <v>0</v>
      </c>
    </row>
    <row r="30" spans="3:7" ht="12.75">
      <c r="C30" s="11" t="s">
        <v>31</v>
      </c>
      <c r="D30" t="s">
        <v>36</v>
      </c>
      <c r="E30" s="14">
        <v>38202</v>
      </c>
      <c r="F30" s="3"/>
      <c r="G30" s="14">
        <v>78261</v>
      </c>
    </row>
    <row r="31" spans="3:7" ht="12.75">
      <c r="C31" s="11" t="s">
        <v>31</v>
      </c>
      <c r="D31" t="s">
        <v>37</v>
      </c>
      <c r="E31" s="14">
        <v>0</v>
      </c>
      <c r="F31" s="3"/>
      <c r="G31" s="14">
        <v>0</v>
      </c>
    </row>
    <row r="32" spans="5:7" ht="12.75">
      <c r="E32" s="15">
        <f>SUM(E26:E31)</f>
        <v>211755</v>
      </c>
      <c r="F32" s="3"/>
      <c r="G32" s="15">
        <f>SUM(G26:G31)</f>
        <v>243582</v>
      </c>
    </row>
    <row r="33" spans="1:7" ht="12.75">
      <c r="A33">
        <v>9</v>
      </c>
      <c r="C33" t="s">
        <v>16</v>
      </c>
      <c r="E33" s="14"/>
      <c r="F33" s="3"/>
      <c r="G33" s="14"/>
    </row>
    <row r="34" spans="3:7" ht="12.75">
      <c r="C34" s="11" t="s">
        <v>31</v>
      </c>
      <c r="D34" t="s">
        <v>38</v>
      </c>
      <c r="E34" s="14">
        <v>31945</v>
      </c>
      <c r="F34" s="3"/>
      <c r="G34" s="14">
        <v>33431</v>
      </c>
    </row>
    <row r="35" spans="3:7" ht="12.75">
      <c r="C35" s="11" t="s">
        <v>31</v>
      </c>
      <c r="D35" t="s">
        <v>39</v>
      </c>
      <c r="E35" s="14">
        <v>31102</v>
      </c>
      <c r="F35" s="3"/>
      <c r="G35" s="14">
        <v>50830</v>
      </c>
    </row>
    <row r="36" spans="3:7" ht="12.75">
      <c r="C36" s="11" t="s">
        <v>31</v>
      </c>
      <c r="D36" t="s">
        <v>40</v>
      </c>
      <c r="E36" s="16">
        <v>79822</v>
      </c>
      <c r="F36" s="3"/>
      <c r="G36" s="16">
        <v>108321</v>
      </c>
    </row>
    <row r="37" spans="3:7" ht="12.75">
      <c r="C37" s="11" t="s">
        <v>31</v>
      </c>
      <c r="D37" t="s">
        <v>17</v>
      </c>
      <c r="E37" s="14">
        <v>4136</v>
      </c>
      <c r="F37" s="3"/>
      <c r="G37" s="14">
        <v>993</v>
      </c>
    </row>
    <row r="38" spans="3:7" ht="12.75">
      <c r="C38" s="11" t="s">
        <v>31</v>
      </c>
      <c r="D38" t="s">
        <v>41</v>
      </c>
      <c r="E38" s="14">
        <v>0</v>
      </c>
      <c r="F38" s="3"/>
      <c r="G38" s="14">
        <v>0</v>
      </c>
    </row>
    <row r="39" spans="3:7" ht="12.75">
      <c r="C39" s="11" t="s">
        <v>31</v>
      </c>
      <c r="D39" t="s">
        <v>37</v>
      </c>
      <c r="E39" s="14">
        <v>0</v>
      </c>
      <c r="F39" s="3"/>
      <c r="G39" s="14">
        <v>0</v>
      </c>
    </row>
    <row r="40" spans="5:7" ht="12.75">
      <c r="E40" s="15">
        <f>SUM(E34:E39)</f>
        <v>147005</v>
      </c>
      <c r="F40" s="3"/>
      <c r="G40" s="15">
        <f>SUM(G34:G39)</f>
        <v>193575</v>
      </c>
    </row>
    <row r="41" spans="5:7" ht="12.75">
      <c r="E41" s="17"/>
      <c r="F41" s="3"/>
      <c r="G41" s="17"/>
    </row>
    <row r="42" spans="1:7" ht="12.75">
      <c r="A42">
        <v>10</v>
      </c>
      <c r="C42" t="s">
        <v>42</v>
      </c>
      <c r="E42" s="17">
        <f>+E32-E40</f>
        <v>64750</v>
      </c>
      <c r="F42" s="3"/>
      <c r="G42" s="17">
        <f>+G32-G40</f>
        <v>50007</v>
      </c>
    </row>
    <row r="43" spans="5:7" ht="13.5" thickBot="1">
      <c r="E43" s="18">
        <f>SUM(E11:E23)+E42</f>
        <v>448399</v>
      </c>
      <c r="F43" s="3"/>
      <c r="G43" s="18">
        <f>SUM(G11:G23)+G42</f>
        <v>431024</v>
      </c>
    </row>
    <row r="44" spans="1:7" ht="13.5" thickTop="1">
      <c r="A44">
        <v>11</v>
      </c>
      <c r="C44" t="s">
        <v>43</v>
      </c>
      <c r="E44" s="3"/>
      <c r="F44" s="3"/>
      <c r="G44" s="3"/>
    </row>
    <row r="45" spans="3:7" ht="12.75">
      <c r="C45" t="s">
        <v>18</v>
      </c>
      <c r="E45" s="3">
        <v>182802</v>
      </c>
      <c r="F45" s="3"/>
      <c r="G45" s="3">
        <v>181285</v>
      </c>
    </row>
    <row r="46" spans="3:7" ht="12.75">
      <c r="C46" t="s">
        <v>19</v>
      </c>
      <c r="E46" s="3"/>
      <c r="F46" s="3"/>
      <c r="G46" s="3"/>
    </row>
    <row r="47" spans="3:7" ht="12.75">
      <c r="C47" s="11" t="s">
        <v>31</v>
      </c>
      <c r="D47" t="s">
        <v>20</v>
      </c>
      <c r="E47" s="3">
        <v>66195</v>
      </c>
      <c r="F47" s="3"/>
      <c r="G47" s="3">
        <v>65664</v>
      </c>
    </row>
    <row r="48" spans="3:7" ht="12.75">
      <c r="C48" s="11" t="s">
        <v>31</v>
      </c>
      <c r="D48" t="s">
        <v>44</v>
      </c>
      <c r="E48" s="3">
        <v>0</v>
      </c>
      <c r="F48" s="3"/>
      <c r="G48" s="3">
        <v>0</v>
      </c>
    </row>
    <row r="49" spans="3:7" ht="12.75">
      <c r="C49" s="11" t="s">
        <v>31</v>
      </c>
      <c r="D49" t="s">
        <v>45</v>
      </c>
      <c r="E49" s="3">
        <v>0</v>
      </c>
      <c r="F49" s="3"/>
      <c r="G49" s="3">
        <v>0</v>
      </c>
    </row>
    <row r="50" spans="3:7" ht="12.75">
      <c r="C50" s="11" t="s">
        <v>31</v>
      </c>
      <c r="D50" t="s">
        <v>46</v>
      </c>
      <c r="E50" s="3">
        <v>0</v>
      </c>
      <c r="F50" s="3"/>
      <c r="G50" s="3">
        <v>0</v>
      </c>
    </row>
    <row r="51" spans="3:7" ht="12.75">
      <c r="C51" s="11" t="s">
        <v>31</v>
      </c>
      <c r="D51" t="s">
        <v>47</v>
      </c>
      <c r="E51" s="3">
        <v>87407</v>
      </c>
      <c r="F51" s="3"/>
      <c r="G51" s="3">
        <v>88960</v>
      </c>
    </row>
    <row r="52" spans="3:7" ht="12.75">
      <c r="C52" s="11" t="s">
        <v>31</v>
      </c>
      <c r="D52" t="s">
        <v>48</v>
      </c>
      <c r="E52" s="19">
        <v>-231</v>
      </c>
      <c r="F52" s="3"/>
      <c r="G52" s="19">
        <v>-231</v>
      </c>
    </row>
    <row r="53" spans="3:7" ht="12.75">
      <c r="C53" s="11"/>
      <c r="E53" s="3">
        <f>SUM(E45:E52)</f>
        <v>336173</v>
      </c>
      <c r="F53" s="3"/>
      <c r="G53" s="3">
        <f>SUM(G45:G52)</f>
        <v>335678</v>
      </c>
    </row>
    <row r="54" spans="5:7" ht="12.75">
      <c r="E54" s="3"/>
      <c r="F54" s="3"/>
      <c r="G54" s="3"/>
    </row>
    <row r="55" spans="1:7" ht="12.75">
      <c r="A55">
        <v>12</v>
      </c>
      <c r="C55" t="s">
        <v>21</v>
      </c>
      <c r="E55" s="3">
        <v>1716</v>
      </c>
      <c r="F55" s="3"/>
      <c r="G55" s="3">
        <v>-373</v>
      </c>
    </row>
    <row r="56" spans="5:7" ht="12.75">
      <c r="E56" s="3"/>
      <c r="F56" s="3"/>
      <c r="G56" s="3"/>
    </row>
    <row r="57" spans="1:7" ht="12.75">
      <c r="A57">
        <v>13</v>
      </c>
      <c r="C57" t="s">
        <v>49</v>
      </c>
      <c r="E57" s="3">
        <v>87084</v>
      </c>
      <c r="F57" s="3"/>
      <c r="G57" s="3">
        <v>66407</v>
      </c>
    </row>
    <row r="58" spans="5:7" ht="12.75">
      <c r="E58" s="3"/>
      <c r="F58" s="3"/>
      <c r="G58" s="3"/>
    </row>
    <row r="59" spans="1:7" ht="12.75">
      <c r="A59">
        <v>14</v>
      </c>
      <c r="C59" t="s">
        <v>50</v>
      </c>
      <c r="E59" s="3"/>
      <c r="F59" s="3"/>
      <c r="G59" s="3"/>
    </row>
    <row r="60" spans="3:7" ht="12.75">
      <c r="C60" s="11" t="s">
        <v>31</v>
      </c>
      <c r="D60" t="s">
        <v>51</v>
      </c>
      <c r="E60" s="3">
        <v>731</v>
      </c>
      <c r="F60" s="3"/>
      <c r="G60" s="3">
        <v>898</v>
      </c>
    </row>
    <row r="61" spans="3:7" ht="12.75">
      <c r="C61" s="11" t="s">
        <v>31</v>
      </c>
      <c r="D61" t="s">
        <v>52</v>
      </c>
      <c r="E61" s="3">
        <v>10780</v>
      </c>
      <c r="F61" s="3"/>
      <c r="G61" s="3">
        <v>11426</v>
      </c>
    </row>
    <row r="62" spans="5:7" ht="12.75">
      <c r="E62" s="3"/>
      <c r="F62" s="3"/>
      <c r="G62" s="3"/>
    </row>
    <row r="63" spans="1:7" ht="12.75">
      <c r="A63">
        <v>15</v>
      </c>
      <c r="C63" t="s">
        <v>53</v>
      </c>
      <c r="E63" s="3">
        <v>11915</v>
      </c>
      <c r="F63" s="3"/>
      <c r="G63" s="3">
        <v>16988</v>
      </c>
    </row>
    <row r="64" spans="5:7" ht="13.5" thickBot="1">
      <c r="E64" s="18">
        <f>SUM(E53:E63)</f>
        <v>448399</v>
      </c>
      <c r="F64" s="3"/>
      <c r="G64" s="18">
        <f>SUM(G53:G63)</f>
        <v>431024</v>
      </c>
    </row>
    <row r="65" spans="5:7" ht="13.5" thickTop="1">
      <c r="E65" s="3"/>
      <c r="F65" s="3"/>
      <c r="G65" s="3"/>
    </row>
    <row r="66" spans="1:7" ht="12.75">
      <c r="A66">
        <v>16</v>
      </c>
      <c r="C66" t="s">
        <v>54</v>
      </c>
      <c r="E66" s="20">
        <f>(SUM(E45:E52)-E19-E21-E23)/E45</f>
        <v>1.779335018216431</v>
      </c>
      <c r="F66" s="3"/>
      <c r="G66" s="20">
        <f>(SUM(G45:G52)-G19-G21-G23)/G45</f>
        <v>1.7923104503957856</v>
      </c>
    </row>
    <row r="67" spans="5:7" ht="12.75">
      <c r="E67" s="3"/>
      <c r="F67" s="3"/>
      <c r="G67" s="3"/>
    </row>
    <row r="68" spans="5:7" ht="12.75">
      <c r="E68" s="3"/>
      <c r="F68" s="3"/>
      <c r="G68" s="3"/>
    </row>
    <row r="69" spans="5:7" ht="12.75">
      <c r="E69" s="3"/>
      <c r="F69" s="3"/>
      <c r="G69" s="3"/>
    </row>
    <row r="70" spans="5:7" ht="12.75">
      <c r="E70" s="3"/>
      <c r="F70" s="3"/>
      <c r="G70" s="3"/>
    </row>
    <row r="71" spans="5:7" ht="12.75">
      <c r="E71" s="3"/>
      <c r="F71" s="3"/>
      <c r="G71" s="3"/>
    </row>
    <row r="72" spans="5:7" ht="12.75">
      <c r="E72" s="3"/>
      <c r="F72" s="3"/>
      <c r="G72" s="3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/>
      <c r="F76" s="3"/>
      <c r="G76" s="3"/>
    </row>
    <row r="77" spans="5:7" ht="12.75">
      <c r="E77" s="3"/>
      <c r="F77" s="3"/>
      <c r="G77" s="3"/>
    </row>
    <row r="78" spans="5:7" ht="12.75">
      <c r="E78" s="3"/>
      <c r="F78" s="3"/>
      <c r="G78" s="3"/>
    </row>
    <row r="79" spans="5:7" ht="12.75">
      <c r="E79" s="3"/>
      <c r="F79" s="3"/>
      <c r="G79" s="3"/>
    </row>
    <row r="80" spans="5:7" ht="12.75">
      <c r="E80" s="3"/>
      <c r="F80" s="3"/>
      <c r="G80" s="3"/>
    </row>
    <row r="81" spans="5:7" ht="12.75">
      <c r="E81" s="3"/>
      <c r="F81" s="3"/>
      <c r="G81" s="3"/>
    </row>
    <row r="82" spans="5:7" ht="12.75">
      <c r="E82" s="3"/>
      <c r="F82" s="3"/>
      <c r="G82" s="3"/>
    </row>
    <row r="83" spans="5:7" ht="12.75">
      <c r="E83" s="3"/>
      <c r="F83" s="3"/>
      <c r="G83" s="3"/>
    </row>
    <row r="84" spans="5:7" ht="12.75">
      <c r="E84" s="3"/>
      <c r="F84" s="3"/>
      <c r="G84" s="3"/>
    </row>
    <row r="85" spans="5:7" ht="12.75">
      <c r="E85" s="3"/>
      <c r="F85" s="3"/>
      <c r="G85" s="3"/>
    </row>
    <row r="86" spans="5:7" ht="12.75">
      <c r="E86" s="3"/>
      <c r="F86" s="3"/>
      <c r="G86" s="3"/>
    </row>
    <row r="87" spans="5:7" ht="12.75">
      <c r="E87" s="3"/>
      <c r="F87" s="3"/>
      <c r="G87" s="3"/>
    </row>
    <row r="88" spans="5:7" ht="12.75">
      <c r="E88" s="3"/>
      <c r="F88" s="3"/>
      <c r="G88" s="3"/>
    </row>
    <row r="89" spans="5:7" ht="12.75">
      <c r="E89" s="3"/>
      <c r="F89" s="3"/>
      <c r="G89" s="3"/>
    </row>
    <row r="90" spans="5:7" ht="12.75">
      <c r="E90" s="3"/>
      <c r="F90" s="3"/>
      <c r="G90" s="3"/>
    </row>
    <row r="91" spans="5:7" ht="12.75">
      <c r="E91" s="3"/>
      <c r="F91" s="3"/>
      <c r="G91" s="3"/>
    </row>
    <row r="92" spans="5:7" ht="12.75">
      <c r="E92" s="3"/>
      <c r="F92" s="3"/>
      <c r="G92" s="3"/>
    </row>
    <row r="93" spans="5:7" ht="12.75">
      <c r="E93" s="3"/>
      <c r="F93" s="3"/>
      <c r="G93" s="3"/>
    </row>
    <row r="94" spans="5:7" ht="12.75">
      <c r="E94" s="3"/>
      <c r="F94" s="3"/>
      <c r="G94" s="3"/>
    </row>
    <row r="95" spans="5:7" ht="12.75">
      <c r="E95" s="3"/>
      <c r="F95" s="3"/>
      <c r="G95" s="3"/>
    </row>
    <row r="96" spans="5:7" ht="12.75">
      <c r="E96" s="3"/>
      <c r="F96" s="3"/>
      <c r="G96" s="3"/>
    </row>
    <row r="97" spans="5:7" ht="12.75">
      <c r="E97" s="3"/>
      <c r="F97" s="3"/>
      <c r="G97" s="3"/>
    </row>
    <row r="98" spans="5:7" ht="12.75">
      <c r="E98" s="3"/>
      <c r="F98" s="3"/>
      <c r="G98" s="3"/>
    </row>
    <row r="99" spans="5:7" ht="12.75">
      <c r="E99" s="3"/>
      <c r="F99" s="3"/>
      <c r="G99" s="3"/>
    </row>
    <row r="100" spans="5:7" ht="12.75">
      <c r="E100" s="3"/>
      <c r="F100" s="3"/>
      <c r="G100" s="3"/>
    </row>
    <row r="101" spans="5:7" ht="12.75">
      <c r="E101" s="3"/>
      <c r="F101" s="3"/>
      <c r="G101" s="3"/>
    </row>
    <row r="102" spans="5:7" ht="12.75">
      <c r="E102" s="3"/>
      <c r="F102" s="3"/>
      <c r="G102" s="3"/>
    </row>
    <row r="103" spans="5:7" ht="12.75">
      <c r="E103" s="3"/>
      <c r="F103" s="3"/>
      <c r="G103" s="3"/>
    </row>
    <row r="104" spans="5:7" ht="12.75">
      <c r="E104" s="3"/>
      <c r="F104" s="3"/>
      <c r="G104" s="3"/>
    </row>
    <row r="105" spans="5:7" ht="12.75">
      <c r="E105" s="3"/>
      <c r="F105" s="3"/>
      <c r="G105" s="3"/>
    </row>
    <row r="106" spans="5:7" ht="12.75">
      <c r="E106" s="3"/>
      <c r="F106" s="3"/>
      <c r="G106" s="3"/>
    </row>
    <row r="107" spans="5:7" ht="12.75">
      <c r="E107" s="3"/>
      <c r="F107" s="3"/>
      <c r="G107" s="3"/>
    </row>
    <row r="108" spans="5:7" ht="12.75">
      <c r="E108" s="3"/>
      <c r="F108" s="3"/>
      <c r="G108" s="3"/>
    </row>
    <row r="109" spans="5:7" ht="12.75">
      <c r="E109" s="3"/>
      <c r="F109" s="3"/>
      <c r="G109" s="3"/>
    </row>
    <row r="110" spans="5:7" ht="12.75">
      <c r="E110" s="3"/>
      <c r="F110" s="3"/>
      <c r="G110" s="3"/>
    </row>
    <row r="111" spans="5:7" ht="12.75">
      <c r="E111" s="3"/>
      <c r="F111" s="3"/>
      <c r="G111" s="3"/>
    </row>
    <row r="112" spans="5:7" ht="12.75">
      <c r="E112" s="3"/>
      <c r="F112" s="3"/>
      <c r="G112" s="3"/>
    </row>
    <row r="113" spans="5:7" ht="12.75">
      <c r="E113" s="3"/>
      <c r="F113" s="3"/>
      <c r="G113" s="3"/>
    </row>
    <row r="114" spans="5:7" ht="12.75">
      <c r="E114" s="3"/>
      <c r="F114" s="3"/>
      <c r="G114" s="3"/>
    </row>
    <row r="115" spans="5:7" ht="12.75">
      <c r="E115" s="3"/>
      <c r="F115" s="3"/>
      <c r="G115" s="3"/>
    </row>
    <row r="116" spans="5:7" ht="12.75">
      <c r="E116" s="3"/>
      <c r="F116" s="3"/>
      <c r="G116" s="3"/>
    </row>
    <row r="117" spans="5:7" ht="12.75">
      <c r="E117" s="3"/>
      <c r="F117" s="3"/>
      <c r="G117" s="3"/>
    </row>
    <row r="118" spans="5:7" ht="12.75">
      <c r="E118" s="3"/>
      <c r="F118" s="3"/>
      <c r="G118" s="3"/>
    </row>
    <row r="119" spans="5:7" ht="12.75">
      <c r="E119" s="3"/>
      <c r="F119" s="3"/>
      <c r="G119" s="3"/>
    </row>
    <row r="120" spans="5:7" ht="12.75">
      <c r="E120" s="3"/>
      <c r="F120" s="3"/>
      <c r="G120" s="3"/>
    </row>
    <row r="121" spans="5:7" ht="12.75">
      <c r="E121" s="3"/>
      <c r="F121" s="3"/>
      <c r="G121" s="3"/>
    </row>
    <row r="122" spans="5:7" ht="12.75">
      <c r="E122" s="3"/>
      <c r="F122" s="3"/>
      <c r="G122" s="3"/>
    </row>
    <row r="123" spans="5:7" ht="12.75">
      <c r="E123" s="3"/>
      <c r="F123" s="3"/>
      <c r="G123" s="3"/>
    </row>
    <row r="124" spans="5:7" ht="12.75">
      <c r="E124" s="3"/>
      <c r="F124" s="3"/>
      <c r="G124" s="3"/>
    </row>
    <row r="125" spans="5:7" ht="12.75">
      <c r="E125" s="3"/>
      <c r="F125" s="3"/>
      <c r="G125" s="3"/>
    </row>
    <row r="126" spans="5:7" ht="12.75">
      <c r="E126" s="3"/>
      <c r="F126" s="3"/>
      <c r="G126" s="3"/>
    </row>
    <row r="127" spans="5:7" ht="12.75">
      <c r="E127" s="3"/>
      <c r="F127" s="3"/>
      <c r="G127" s="3"/>
    </row>
    <row r="128" spans="5:7" ht="12.75">
      <c r="E128" s="3"/>
      <c r="F128" s="3"/>
      <c r="G128" s="3"/>
    </row>
    <row r="129" spans="5:7" ht="12.75">
      <c r="E129" s="3"/>
      <c r="F129" s="3"/>
      <c r="G129" s="3"/>
    </row>
    <row r="130" spans="5:7" ht="12.75">
      <c r="E130" s="3"/>
      <c r="F130" s="3"/>
      <c r="G130" s="3"/>
    </row>
    <row r="131" spans="5:7" ht="12.75">
      <c r="E131" s="3"/>
      <c r="F131" s="3"/>
      <c r="G131" s="3"/>
    </row>
    <row r="132" spans="5:7" ht="12.75">
      <c r="E132" s="3"/>
      <c r="F132" s="3"/>
      <c r="G132" s="3"/>
    </row>
    <row r="133" spans="5:7" ht="12.75">
      <c r="E133" s="3"/>
      <c r="F133" s="3"/>
      <c r="G133" s="3"/>
    </row>
    <row r="134" spans="5:7" ht="12.75">
      <c r="E134" s="3"/>
      <c r="F134" s="3"/>
      <c r="G134" s="3"/>
    </row>
    <row r="135" spans="5:7" ht="12.75">
      <c r="E135" s="3"/>
      <c r="F135" s="3"/>
      <c r="G135" s="3"/>
    </row>
    <row r="136" spans="5:7" ht="12.75">
      <c r="E136" s="3"/>
      <c r="F136" s="3"/>
      <c r="G136" s="3"/>
    </row>
    <row r="137" spans="5:7" ht="12.75">
      <c r="E137" s="3"/>
      <c r="F137" s="3"/>
      <c r="G137" s="3"/>
    </row>
  </sheetData>
  <printOptions/>
  <pageMargins left="0.86" right="0.22" top="0.36" bottom="0.25" header="0.25" footer="0.14"/>
  <pageSetup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2"/>
  <sheetViews>
    <sheetView workbookViewId="0" topLeftCell="A14">
      <selection activeCell="C16" sqref="C16"/>
    </sheetView>
  </sheetViews>
  <sheetFormatPr defaultColWidth="9.140625" defaultRowHeight="12.75"/>
  <cols>
    <col min="1" max="2" width="2.8515625" style="0" customWidth="1"/>
    <col min="3" max="3" width="32.57421875" style="0" customWidth="1"/>
    <col min="4" max="4" width="16.140625" style="0" customWidth="1"/>
    <col min="5" max="5" width="1.8515625" style="0" customWidth="1"/>
    <col min="6" max="6" width="16.140625" style="0" customWidth="1"/>
    <col min="7" max="7" width="1.8515625" style="0" customWidth="1"/>
    <col min="8" max="8" width="14.140625" style="0" customWidth="1"/>
    <col min="9" max="9" width="2.00390625" style="0" customWidth="1"/>
    <col min="10" max="10" width="16.00390625" style="0" customWidth="1"/>
    <col min="11" max="11" width="2.7109375" style="0" customWidth="1"/>
  </cols>
  <sheetData>
    <row r="1" ht="13.5" thickBot="1"/>
    <row r="2" spans="2:10" ht="13.5" thickBot="1">
      <c r="B2" s="4" t="s">
        <v>23</v>
      </c>
      <c r="J2" s="34" t="s">
        <v>105</v>
      </c>
    </row>
    <row r="5" ht="12.75">
      <c r="B5" s="4" t="s">
        <v>0</v>
      </c>
    </row>
    <row r="7" ht="12.75">
      <c r="B7" t="s">
        <v>58</v>
      </c>
    </row>
    <row r="8" ht="12.75">
      <c r="B8" t="s">
        <v>1</v>
      </c>
    </row>
    <row r="10" ht="12.75">
      <c r="B10" t="s">
        <v>57</v>
      </c>
    </row>
    <row r="12" spans="4:10" s="1" customFormat="1" ht="12">
      <c r="D12" s="40" t="s">
        <v>3</v>
      </c>
      <c r="E12" s="40"/>
      <c r="F12" s="40"/>
      <c r="G12" s="21"/>
      <c r="H12" s="40" t="s">
        <v>4</v>
      </c>
      <c r="I12" s="40"/>
      <c r="J12" s="40"/>
    </row>
    <row r="13" spans="4:10" s="2" customFormat="1" ht="12">
      <c r="D13" s="2" t="s">
        <v>5</v>
      </c>
      <c r="F13" s="2" t="s">
        <v>6</v>
      </c>
      <c r="H13" s="2" t="s">
        <v>7</v>
      </c>
      <c r="J13" s="2" t="s">
        <v>6</v>
      </c>
    </row>
    <row r="14" spans="4:10" s="2" customFormat="1" ht="12">
      <c r="D14" s="2" t="s">
        <v>8</v>
      </c>
      <c r="F14" s="2" t="s">
        <v>9</v>
      </c>
      <c r="H14" s="2" t="s">
        <v>8</v>
      </c>
      <c r="J14" s="2" t="s">
        <v>9</v>
      </c>
    </row>
    <row r="15" spans="4:10" s="2" customFormat="1" ht="12">
      <c r="D15" s="2" t="s">
        <v>10</v>
      </c>
      <c r="F15" s="2" t="s">
        <v>10</v>
      </c>
      <c r="H15" s="2" t="s">
        <v>11</v>
      </c>
      <c r="J15" s="2" t="s">
        <v>12</v>
      </c>
    </row>
    <row r="16" spans="4:10" s="2" customFormat="1" ht="12">
      <c r="D16" s="2" t="s">
        <v>59</v>
      </c>
      <c r="F16" s="2" t="s">
        <v>60</v>
      </c>
      <c r="H16" s="2" t="s">
        <v>59</v>
      </c>
      <c r="J16" s="2" t="s">
        <v>60</v>
      </c>
    </row>
    <row r="17" spans="4:10" s="2" customFormat="1" ht="12">
      <c r="D17" s="2" t="s">
        <v>13</v>
      </c>
      <c r="F17" s="2" t="s">
        <v>13</v>
      </c>
      <c r="H17" s="2" t="s">
        <v>13</v>
      </c>
      <c r="J17" s="2" t="s">
        <v>13</v>
      </c>
    </row>
    <row r="19" spans="2:11" ht="16.5" customHeight="1">
      <c r="B19" t="s">
        <v>62</v>
      </c>
      <c r="D19" s="3">
        <v>71617</v>
      </c>
      <c r="E19" s="3"/>
      <c r="F19" s="3">
        <v>67645</v>
      </c>
      <c r="G19" s="3"/>
      <c r="H19" s="3">
        <v>175155</v>
      </c>
      <c r="I19" s="3"/>
      <c r="J19" s="3">
        <v>192851</v>
      </c>
      <c r="K19" s="3"/>
    </row>
    <row r="20" spans="2:11" ht="16.5" customHeight="1">
      <c r="B20" t="s">
        <v>63</v>
      </c>
      <c r="D20" s="3"/>
      <c r="E20" s="3"/>
      <c r="F20" s="3"/>
      <c r="G20" s="3"/>
      <c r="H20" s="3"/>
      <c r="I20" s="3"/>
      <c r="J20" s="3"/>
      <c r="K20" s="3"/>
    </row>
    <row r="21" spans="3:11" ht="16.5" customHeight="1">
      <c r="C21" t="s">
        <v>64</v>
      </c>
      <c r="D21" s="3">
        <v>-69727</v>
      </c>
      <c r="E21" s="3"/>
      <c r="F21" s="3">
        <v>-58163</v>
      </c>
      <c r="G21" s="3"/>
      <c r="H21" s="3">
        <v>-171143</v>
      </c>
      <c r="I21" s="3"/>
      <c r="J21" s="3">
        <v>-175693</v>
      </c>
      <c r="K21" s="3"/>
    </row>
    <row r="22" spans="2:11" ht="16.5" customHeight="1">
      <c r="B22" t="s">
        <v>65</v>
      </c>
      <c r="D22" s="19">
        <v>2416</v>
      </c>
      <c r="E22" s="3"/>
      <c r="F22" s="19">
        <v>4071</v>
      </c>
      <c r="G22" s="3"/>
      <c r="H22" s="19">
        <v>7249</v>
      </c>
      <c r="I22" s="3"/>
      <c r="J22" s="19">
        <v>10638</v>
      </c>
      <c r="K22" s="3"/>
    </row>
    <row r="23" spans="2:11" ht="16.5" customHeight="1">
      <c r="B23" t="s">
        <v>66</v>
      </c>
      <c r="D23" s="3">
        <f>SUM(D19:D22)</f>
        <v>4306</v>
      </c>
      <c r="E23" s="3"/>
      <c r="F23" s="3">
        <f>SUM(F19:F22)</f>
        <v>13553</v>
      </c>
      <c r="G23" s="3"/>
      <c r="H23" s="3">
        <f>SUM(H19:H22)</f>
        <v>11261</v>
      </c>
      <c r="I23" s="3"/>
      <c r="J23" s="3">
        <f>SUM(J19:J22)</f>
        <v>27796</v>
      </c>
      <c r="K23" s="3"/>
    </row>
    <row r="24" spans="2:11" ht="16.5" customHeight="1">
      <c r="B24" t="s">
        <v>2</v>
      </c>
      <c r="D24" s="3">
        <v>-1468</v>
      </c>
      <c r="E24" s="3"/>
      <c r="F24" s="3">
        <v>-3175</v>
      </c>
      <c r="G24" s="3"/>
      <c r="H24" s="3">
        <v>-5268</v>
      </c>
      <c r="I24" s="3"/>
      <c r="J24" s="3">
        <v>-9601</v>
      </c>
      <c r="K24" s="3"/>
    </row>
    <row r="25" spans="2:11" ht="16.5" customHeight="1">
      <c r="B25" t="s">
        <v>67</v>
      </c>
      <c r="D25" s="19">
        <v>552</v>
      </c>
      <c r="E25" s="3"/>
      <c r="F25" s="19">
        <v>-420</v>
      </c>
      <c r="G25" s="3"/>
      <c r="H25" s="19">
        <v>3145</v>
      </c>
      <c r="I25" s="3"/>
      <c r="J25" s="19">
        <v>-833</v>
      </c>
      <c r="K25" s="3"/>
    </row>
    <row r="26" spans="2:11" ht="16.5" customHeight="1">
      <c r="B26" t="s">
        <v>68</v>
      </c>
      <c r="D26" s="3">
        <f>SUM(D23:D25)</f>
        <v>3390</v>
      </c>
      <c r="E26" s="3"/>
      <c r="F26" s="3">
        <f>SUM(F23:F25)</f>
        <v>9958</v>
      </c>
      <c r="G26" s="3"/>
      <c r="H26" s="3">
        <f>SUM(H23:H25)</f>
        <v>9138</v>
      </c>
      <c r="I26" s="3"/>
      <c r="J26" s="3">
        <f>SUM(J23:J25)</f>
        <v>17362</v>
      </c>
      <c r="K26" s="3"/>
    </row>
    <row r="27" spans="2:11" ht="16.5" customHeight="1">
      <c r="B27" t="s">
        <v>69</v>
      </c>
      <c r="D27" s="3"/>
      <c r="E27" s="3"/>
      <c r="F27" s="3"/>
      <c r="G27" s="3"/>
      <c r="H27" s="3"/>
      <c r="I27" s="3"/>
      <c r="J27" s="3"/>
      <c r="K27" s="3"/>
    </row>
    <row r="28" spans="2:11" ht="16.5" customHeight="1">
      <c r="B28" s="11" t="s">
        <v>31</v>
      </c>
      <c r="C28" t="s">
        <v>70</v>
      </c>
      <c r="D28" s="13">
        <v>-1126</v>
      </c>
      <c r="E28" s="3"/>
      <c r="F28" s="13">
        <v>-896</v>
      </c>
      <c r="G28" s="3"/>
      <c r="H28" s="13">
        <v>-1992</v>
      </c>
      <c r="I28" s="3"/>
      <c r="J28" s="13">
        <v>-3983</v>
      </c>
      <c r="K28" s="3"/>
    </row>
    <row r="29" spans="2:11" ht="16.5" customHeight="1">
      <c r="B29" s="11" t="s">
        <v>31</v>
      </c>
      <c r="C29" t="s">
        <v>71</v>
      </c>
      <c r="D29" s="22">
        <v>-1</v>
      </c>
      <c r="E29" s="3"/>
      <c r="F29" s="22">
        <v>0</v>
      </c>
      <c r="G29" s="3"/>
      <c r="H29" s="22">
        <v>-9</v>
      </c>
      <c r="I29" s="3"/>
      <c r="J29" s="22">
        <v>0</v>
      </c>
      <c r="K29" s="3"/>
    </row>
    <row r="30" spans="4:11" ht="15.75" customHeight="1">
      <c r="D30" s="23">
        <f>SUM(D28:D29)</f>
        <v>-1127</v>
      </c>
      <c r="E30" s="3"/>
      <c r="F30" s="23">
        <f>SUM(F28:F29)</f>
        <v>-896</v>
      </c>
      <c r="G30" s="3"/>
      <c r="H30" s="23">
        <f>SUM(H28:H29)</f>
        <v>-2001</v>
      </c>
      <c r="I30" s="3"/>
      <c r="J30" s="23">
        <f>SUM(J28:J29)</f>
        <v>-3983</v>
      </c>
      <c r="K30" s="3"/>
    </row>
    <row r="31" spans="2:11" ht="17.25" customHeight="1">
      <c r="B31" t="s">
        <v>72</v>
      </c>
      <c r="D31" s="3">
        <f>+D26+D30</f>
        <v>2263</v>
      </c>
      <c r="E31" s="3"/>
      <c r="F31" s="3">
        <f>+F26+F30</f>
        <v>9062</v>
      </c>
      <c r="G31" s="3"/>
      <c r="H31" s="3">
        <f>+H26+H30</f>
        <v>7137</v>
      </c>
      <c r="I31" s="3"/>
      <c r="J31" s="3">
        <f>+J26+J30</f>
        <v>13379</v>
      </c>
      <c r="K31" s="3"/>
    </row>
    <row r="32" spans="2:11" ht="17.25" customHeight="1">
      <c r="B32" t="s">
        <v>73</v>
      </c>
      <c r="D32" s="3">
        <v>-95</v>
      </c>
      <c r="E32" s="3"/>
      <c r="F32" s="3">
        <v>-90</v>
      </c>
      <c r="G32" s="3"/>
      <c r="H32" s="3">
        <v>-2089</v>
      </c>
      <c r="I32" s="3"/>
      <c r="J32" s="3">
        <v>-66</v>
      </c>
      <c r="K32" s="3"/>
    </row>
    <row r="33" spans="2:11" ht="17.25" customHeight="1" thickBot="1">
      <c r="B33" t="s">
        <v>74</v>
      </c>
      <c r="D33" s="24">
        <f>SUM(D31:D32)</f>
        <v>2168</v>
      </c>
      <c r="E33" s="3"/>
      <c r="F33" s="24">
        <f>SUM(F31:F32)</f>
        <v>8972</v>
      </c>
      <c r="G33" s="3"/>
      <c r="H33" s="24">
        <f>SUM(H31:H32)</f>
        <v>5048</v>
      </c>
      <c r="I33" s="3"/>
      <c r="J33" s="24">
        <f>SUM(J31:J32)</f>
        <v>13313</v>
      </c>
      <c r="K33" s="3"/>
    </row>
    <row r="34" spans="4:11" ht="12.75">
      <c r="D34" s="3"/>
      <c r="E34" s="3"/>
      <c r="F34" s="3"/>
      <c r="G34" s="3"/>
      <c r="H34" s="3"/>
      <c r="I34" s="3"/>
      <c r="J34" s="3"/>
      <c r="K34" s="3"/>
    </row>
    <row r="35" spans="4:11" ht="12.75">
      <c r="D35" s="3"/>
      <c r="E35" s="3"/>
      <c r="F35" s="3"/>
      <c r="G35" s="3"/>
      <c r="H35" s="3"/>
      <c r="I35" s="3"/>
      <c r="J35" s="3"/>
      <c r="K35" s="3"/>
    </row>
    <row r="36" spans="2:11" ht="15" customHeight="1">
      <c r="B36" t="s">
        <v>61</v>
      </c>
      <c r="D36" s="25" t="s">
        <v>75</v>
      </c>
      <c r="E36" s="3"/>
      <c r="F36" s="25" t="s">
        <v>75</v>
      </c>
      <c r="G36" s="3"/>
      <c r="H36" s="25" t="s">
        <v>75</v>
      </c>
      <c r="I36" s="3"/>
      <c r="J36" s="25" t="s">
        <v>75</v>
      </c>
      <c r="K36" s="3"/>
    </row>
    <row r="37" spans="3:11" ht="15" customHeight="1">
      <c r="C37" s="11" t="s">
        <v>106</v>
      </c>
      <c r="D37" s="5">
        <f>+D33/182285*100</f>
        <v>1.1893463532380613</v>
      </c>
      <c r="E37" s="5"/>
      <c r="F37" s="5">
        <v>4.96</v>
      </c>
      <c r="G37" s="5"/>
      <c r="H37" s="5">
        <f>+H33/182285*100</f>
        <v>2.7692898483144526</v>
      </c>
      <c r="I37" s="5"/>
      <c r="J37" s="5">
        <v>7.36</v>
      </c>
      <c r="K37" s="3"/>
    </row>
    <row r="38" spans="3:11" ht="15" customHeight="1">
      <c r="C38" t="s">
        <v>76</v>
      </c>
      <c r="D38" s="5"/>
      <c r="E38" s="5"/>
      <c r="F38" s="5"/>
      <c r="G38" s="5"/>
      <c r="H38" s="5"/>
      <c r="I38" s="5"/>
      <c r="J38" s="5"/>
      <c r="K38" s="3"/>
    </row>
    <row r="39" spans="4:11" ht="12.75">
      <c r="D39" s="5"/>
      <c r="E39" s="5"/>
      <c r="F39" s="5"/>
      <c r="G39" s="5"/>
      <c r="H39" s="5"/>
      <c r="I39" s="5"/>
      <c r="J39" s="5"/>
      <c r="K39" s="3"/>
    </row>
    <row r="40" spans="3:11" ht="15" customHeight="1">
      <c r="C40" s="11" t="s">
        <v>107</v>
      </c>
      <c r="D40" s="5">
        <f>+D33/182804*100</f>
        <v>1.1859696724360518</v>
      </c>
      <c r="E40" s="5"/>
      <c r="F40" s="5">
        <v>4.92</v>
      </c>
      <c r="G40" s="5"/>
      <c r="H40" s="5">
        <f>+H33/182804*100</f>
        <v>2.7614275398787775</v>
      </c>
      <c r="I40" s="5"/>
      <c r="J40" s="5">
        <v>7.3</v>
      </c>
      <c r="K40" s="3"/>
    </row>
    <row r="41" spans="3:11" ht="15" customHeight="1">
      <c r="C41" t="s">
        <v>77</v>
      </c>
      <c r="D41" s="6"/>
      <c r="E41" s="6"/>
      <c r="F41" s="6"/>
      <c r="G41" s="6"/>
      <c r="H41" s="6"/>
      <c r="I41" s="6"/>
      <c r="J41" s="6"/>
      <c r="K41" s="3"/>
    </row>
    <row r="42" spans="4:11" ht="12.75">
      <c r="D42" s="3"/>
      <c r="E42" s="3"/>
      <c r="F42" s="3"/>
      <c r="G42" s="3"/>
      <c r="H42" s="3"/>
      <c r="I42" s="3"/>
      <c r="J42" s="3"/>
      <c r="K42" s="3"/>
    </row>
  </sheetData>
  <mergeCells count="2">
    <mergeCell ref="D12:F12"/>
    <mergeCell ref="H12:J12"/>
  </mergeCells>
  <printOptions/>
  <pageMargins left="0.75" right="0.48" top="0.99" bottom="0.35" header="0.2" footer="0.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3"/>
  <sheetViews>
    <sheetView workbookViewId="0" topLeftCell="A12">
      <selection activeCell="D24" sqref="D24"/>
    </sheetView>
  </sheetViews>
  <sheetFormatPr defaultColWidth="9.140625" defaultRowHeight="12.75"/>
  <cols>
    <col min="1" max="1" width="2.421875" style="0" customWidth="1"/>
    <col min="2" max="2" width="3.57421875" style="0" customWidth="1"/>
    <col min="3" max="3" width="34.57421875" style="0" customWidth="1"/>
    <col min="4" max="4" width="11.7109375" style="0" customWidth="1"/>
    <col min="5" max="6" width="11.421875" style="0" customWidth="1"/>
    <col min="7" max="7" width="1.8515625" style="0" customWidth="1"/>
    <col min="8" max="8" width="11.57421875" style="0" customWidth="1"/>
    <col min="9" max="9" width="2.00390625" style="0" customWidth="1"/>
    <col min="10" max="10" width="11.140625" style="0" customWidth="1"/>
  </cols>
  <sheetData>
    <row r="1" spans="2:10" ht="13.5" thickBot="1">
      <c r="B1" s="4" t="s">
        <v>23</v>
      </c>
      <c r="J1" s="34" t="s">
        <v>105</v>
      </c>
    </row>
    <row r="3" ht="12.75">
      <c r="B3" t="s">
        <v>78</v>
      </c>
    </row>
    <row r="4" ht="12.75">
      <c r="B4" t="s">
        <v>104</v>
      </c>
    </row>
    <row r="7" spans="4:8" ht="12.75">
      <c r="D7" s="41" t="s">
        <v>86</v>
      </c>
      <c r="E7" s="41"/>
      <c r="F7" s="41"/>
      <c r="H7" s="9" t="s">
        <v>87</v>
      </c>
    </row>
    <row r="8" s="26" customFormat="1" ht="12.75">
      <c r="F8" s="26" t="s">
        <v>83</v>
      </c>
    </row>
    <row r="9" spans="4:8" s="26" customFormat="1" ht="12.75">
      <c r="D9" s="26" t="s">
        <v>80</v>
      </c>
      <c r="E9" s="26" t="s">
        <v>80</v>
      </c>
      <c r="F9" s="26" t="s">
        <v>84</v>
      </c>
      <c r="H9" s="26" t="s">
        <v>88</v>
      </c>
    </row>
    <row r="10" spans="4:10" s="26" customFormat="1" ht="12.75">
      <c r="D10" s="26" t="s">
        <v>81</v>
      </c>
      <c r="E10" s="26" t="s">
        <v>82</v>
      </c>
      <c r="F10" s="26" t="s">
        <v>85</v>
      </c>
      <c r="H10" s="26" t="s">
        <v>89</v>
      </c>
      <c r="J10" s="26" t="s">
        <v>90</v>
      </c>
    </row>
    <row r="11" spans="4:10" s="26" customFormat="1" ht="12.75">
      <c r="D11" s="26" t="s">
        <v>13</v>
      </c>
      <c r="E11" s="26" t="s">
        <v>13</v>
      </c>
      <c r="F11" s="26" t="s">
        <v>13</v>
      </c>
      <c r="H11" s="26" t="s">
        <v>13</v>
      </c>
      <c r="J11" s="26" t="s">
        <v>13</v>
      </c>
    </row>
    <row r="13" spans="2:11" ht="17.25" customHeight="1">
      <c r="B13" t="s">
        <v>79</v>
      </c>
      <c r="D13" s="3"/>
      <c r="E13" s="3"/>
      <c r="F13" s="3"/>
      <c r="G13" s="3"/>
      <c r="H13" s="3"/>
      <c r="I13" s="3"/>
      <c r="J13" s="3"/>
      <c r="K13" s="3"/>
    </row>
    <row r="14" spans="2:11" ht="17.25" customHeight="1">
      <c r="B14" s="11" t="s">
        <v>31</v>
      </c>
      <c r="C14" t="s">
        <v>91</v>
      </c>
      <c r="D14" s="3">
        <v>181285</v>
      </c>
      <c r="E14" s="3">
        <v>65664</v>
      </c>
      <c r="F14" s="3">
        <v>-231</v>
      </c>
      <c r="G14" s="3"/>
      <c r="H14" s="3">
        <v>88960</v>
      </c>
      <c r="I14" s="3"/>
      <c r="J14" s="3">
        <f>SUM(D14:H14)</f>
        <v>335678</v>
      </c>
      <c r="K14" s="3"/>
    </row>
    <row r="15" spans="2:11" ht="17.25" customHeight="1">
      <c r="B15" s="11" t="s">
        <v>31</v>
      </c>
      <c r="C15" t="s">
        <v>92</v>
      </c>
      <c r="D15" s="19"/>
      <c r="E15" s="19"/>
      <c r="F15" s="19"/>
      <c r="G15" s="3"/>
      <c r="H15" s="19"/>
      <c r="I15" s="3"/>
      <c r="J15" s="19">
        <f>SUM(D15:H15)</f>
        <v>0</v>
      </c>
      <c r="K15" s="3"/>
    </row>
    <row r="16" spans="2:11" ht="17.25" customHeight="1">
      <c r="B16" s="11" t="s">
        <v>31</v>
      </c>
      <c r="C16" t="s">
        <v>93</v>
      </c>
      <c r="D16" s="3">
        <f>SUM(D14:D15)</f>
        <v>181285</v>
      </c>
      <c r="E16" s="3">
        <f aca="true" t="shared" si="0" ref="E16:J16">SUM(E14:E15)</f>
        <v>65664</v>
      </c>
      <c r="F16" s="3">
        <f t="shared" si="0"/>
        <v>-231</v>
      </c>
      <c r="G16" s="3"/>
      <c r="H16" s="3">
        <f t="shared" si="0"/>
        <v>88960</v>
      </c>
      <c r="I16" s="3"/>
      <c r="J16" s="3">
        <f t="shared" si="0"/>
        <v>335678</v>
      </c>
      <c r="K16" s="3"/>
    </row>
    <row r="17" spans="2:11" ht="17.25" customHeight="1">
      <c r="B17" t="s">
        <v>94</v>
      </c>
      <c r="D17" s="3"/>
      <c r="E17" s="3"/>
      <c r="F17" s="3"/>
      <c r="G17" s="3"/>
      <c r="H17" s="3"/>
      <c r="I17" s="3"/>
      <c r="J17" s="3"/>
      <c r="K17" s="3"/>
    </row>
    <row r="18" spans="2:11" ht="17.25" customHeight="1">
      <c r="B18" s="11" t="s">
        <v>31</v>
      </c>
      <c r="C18" t="s">
        <v>95</v>
      </c>
      <c r="D18" s="3">
        <v>1517</v>
      </c>
      <c r="E18" s="3">
        <v>531</v>
      </c>
      <c r="F18" s="3"/>
      <c r="G18" s="3"/>
      <c r="H18" s="3"/>
      <c r="I18" s="3"/>
      <c r="J18" s="3">
        <f>SUM(D18:H18)</f>
        <v>2048</v>
      </c>
      <c r="K18" s="3"/>
    </row>
    <row r="19" spans="4:11" ht="12.75">
      <c r="D19" s="3"/>
      <c r="E19" s="3"/>
      <c r="F19" s="3"/>
      <c r="G19" s="3"/>
      <c r="H19" s="3"/>
      <c r="I19" s="3"/>
      <c r="J19" s="3"/>
      <c r="K19" s="3"/>
    </row>
    <row r="20" spans="2:11" ht="17.25" customHeight="1">
      <c r="B20" t="s">
        <v>96</v>
      </c>
      <c r="D20" s="27"/>
      <c r="E20" s="28"/>
      <c r="F20" s="29"/>
      <c r="G20" s="3"/>
      <c r="H20" s="13"/>
      <c r="I20" s="3"/>
      <c r="J20" s="13">
        <f>SUM(D20:H20)</f>
        <v>0</v>
      </c>
      <c r="K20" s="3"/>
    </row>
    <row r="21" spans="2:11" ht="17.25" customHeight="1">
      <c r="B21" t="s">
        <v>97</v>
      </c>
      <c r="D21" s="30"/>
      <c r="E21" s="17"/>
      <c r="F21" s="31"/>
      <c r="G21" s="3"/>
      <c r="H21" s="14"/>
      <c r="I21" s="3"/>
      <c r="J21" s="14">
        <f>SUM(D21:H21)</f>
        <v>0</v>
      </c>
      <c r="K21" s="3"/>
    </row>
    <row r="22" spans="2:11" ht="17.25" customHeight="1">
      <c r="B22" t="s">
        <v>98</v>
      </c>
      <c r="D22" s="32"/>
      <c r="E22" s="19"/>
      <c r="F22" s="33"/>
      <c r="G22" s="3"/>
      <c r="H22" s="22"/>
      <c r="I22" s="3"/>
      <c r="J22" s="22">
        <f>SUM(D22:H22)</f>
        <v>0</v>
      </c>
      <c r="K22" s="3"/>
    </row>
    <row r="23" spans="2:11" ht="17.25" customHeight="1">
      <c r="B23" t="s">
        <v>99</v>
      </c>
      <c r="D23" s="3">
        <f>SUM(D20:D22)</f>
        <v>0</v>
      </c>
      <c r="E23" s="3">
        <f aca="true" t="shared" si="1" ref="E23:J23">SUM(E20:E22)</f>
        <v>0</v>
      </c>
      <c r="F23" s="3">
        <f t="shared" si="1"/>
        <v>0</v>
      </c>
      <c r="G23" s="3"/>
      <c r="H23" s="3">
        <f t="shared" si="1"/>
        <v>0</v>
      </c>
      <c r="I23" s="3"/>
      <c r="J23" s="3">
        <f t="shared" si="1"/>
        <v>0</v>
      </c>
      <c r="K23" s="3"/>
    </row>
    <row r="24" spans="2:11" ht="17.25" customHeight="1">
      <c r="B24" t="s">
        <v>100</v>
      </c>
      <c r="D24" s="3"/>
      <c r="E24" s="3"/>
      <c r="F24" s="3"/>
      <c r="G24" s="3"/>
      <c r="H24" s="3">
        <v>5048</v>
      </c>
      <c r="I24" s="3"/>
      <c r="J24" s="3">
        <f>SUM(D24:H24)</f>
        <v>5048</v>
      </c>
      <c r="K24" s="3"/>
    </row>
    <row r="25" spans="2:11" ht="17.25" customHeight="1">
      <c r="B25" t="s">
        <v>102</v>
      </c>
      <c r="D25" s="3"/>
      <c r="E25" s="3"/>
      <c r="F25" s="3"/>
      <c r="G25" s="3"/>
      <c r="H25" s="3">
        <v>-6601</v>
      </c>
      <c r="I25" s="3"/>
      <c r="J25" s="19">
        <f>SUM(D25:H25)</f>
        <v>-6601</v>
      </c>
      <c r="K25" s="3"/>
    </row>
    <row r="26" spans="2:11" ht="17.25" customHeight="1" thickBot="1">
      <c r="B26" t="s">
        <v>101</v>
      </c>
      <c r="D26" s="24">
        <f>+D16+D18+D23+D24+D25</f>
        <v>182802</v>
      </c>
      <c r="E26" s="24">
        <f>+E16+E18+E23+E24+E25</f>
        <v>66195</v>
      </c>
      <c r="F26" s="24">
        <f>+F16+F18+F23+F24+F25</f>
        <v>-231</v>
      </c>
      <c r="G26" s="3"/>
      <c r="H26" s="24">
        <f>+H16+H18+H23+H24+H25</f>
        <v>87407</v>
      </c>
      <c r="I26" s="3"/>
      <c r="J26" s="24">
        <f>+J16+J18+J23+J24+J25</f>
        <v>336173</v>
      </c>
      <c r="K26" s="3"/>
    </row>
    <row r="27" spans="4:11" ht="12.75">
      <c r="D27" s="3"/>
      <c r="E27" s="3"/>
      <c r="F27" s="3"/>
      <c r="G27" s="3"/>
      <c r="H27" s="3"/>
      <c r="I27" s="3"/>
      <c r="J27" s="3"/>
      <c r="K27" s="3"/>
    </row>
    <row r="28" spans="4:11" ht="12.75">
      <c r="D28" s="3"/>
      <c r="E28" s="3"/>
      <c r="F28" s="3"/>
      <c r="G28" s="3"/>
      <c r="H28" s="3"/>
      <c r="I28" s="3"/>
      <c r="J28" s="3"/>
      <c r="K28" s="3"/>
    </row>
    <row r="29" spans="4:11" ht="12.75">
      <c r="D29" s="3"/>
      <c r="E29" s="3"/>
      <c r="F29" s="3"/>
      <c r="G29" s="3"/>
      <c r="H29" s="3"/>
      <c r="I29" s="3"/>
      <c r="J29" s="3"/>
      <c r="K29" s="3"/>
    </row>
    <row r="30" spans="4:11" ht="12.75">
      <c r="D30" s="3"/>
      <c r="E30" s="3"/>
      <c r="F30" s="3"/>
      <c r="G30" s="3"/>
      <c r="H30" s="3"/>
      <c r="I30" s="3"/>
      <c r="J30" s="3"/>
      <c r="K30" s="3"/>
    </row>
    <row r="31" spans="4:11" ht="12.75">
      <c r="D31" s="3"/>
      <c r="E31" s="3"/>
      <c r="F31" s="3"/>
      <c r="G31" s="3"/>
      <c r="H31" s="3"/>
      <c r="I31" s="3"/>
      <c r="J31" s="3"/>
      <c r="K31" s="3"/>
    </row>
    <row r="32" spans="4:11" ht="12.75">
      <c r="D32" s="3"/>
      <c r="E32" s="3"/>
      <c r="F32" s="3"/>
      <c r="G32" s="3"/>
      <c r="H32" s="3"/>
      <c r="I32" s="3"/>
      <c r="J32" s="3"/>
      <c r="K32" s="3"/>
    </row>
    <row r="33" spans="4:11" ht="12.75">
      <c r="D33" s="3"/>
      <c r="E33" s="3"/>
      <c r="F33" s="3"/>
      <c r="G33" s="3"/>
      <c r="H33" s="3"/>
      <c r="I33" s="3"/>
      <c r="J33" s="3"/>
      <c r="K33" s="3"/>
    </row>
    <row r="34" spans="4:11" ht="12.75">
      <c r="D34" s="3"/>
      <c r="E34" s="3"/>
      <c r="F34" s="3"/>
      <c r="G34" s="3"/>
      <c r="H34" s="3"/>
      <c r="I34" s="3"/>
      <c r="J34" s="3"/>
      <c r="K34" s="3"/>
    </row>
    <row r="35" spans="4:11" ht="12.75">
      <c r="D35" s="3"/>
      <c r="E35" s="3"/>
      <c r="F35" s="3"/>
      <c r="G35" s="3"/>
      <c r="H35" s="3"/>
      <c r="I35" s="3"/>
      <c r="J35" s="3"/>
      <c r="K35" s="3"/>
    </row>
    <row r="36" spans="4:11" ht="12.75">
      <c r="D36" s="3"/>
      <c r="E36" s="3"/>
      <c r="F36" s="3"/>
      <c r="G36" s="3"/>
      <c r="H36" s="3"/>
      <c r="I36" s="3"/>
      <c r="J36" s="3"/>
      <c r="K36" s="3"/>
    </row>
    <row r="37" spans="4:11" ht="12.75">
      <c r="D37" s="3"/>
      <c r="E37" s="3"/>
      <c r="F37" s="3"/>
      <c r="G37" s="3"/>
      <c r="H37" s="3"/>
      <c r="I37" s="3"/>
      <c r="J37" s="3"/>
      <c r="K37" s="3"/>
    </row>
    <row r="38" spans="4:11" ht="12.75">
      <c r="D38" s="3"/>
      <c r="E38" s="3"/>
      <c r="F38" s="3"/>
      <c r="G38" s="3"/>
      <c r="H38" s="3"/>
      <c r="I38" s="3"/>
      <c r="J38" s="3"/>
      <c r="K38" s="3"/>
    </row>
    <row r="39" spans="4:11" ht="12.75">
      <c r="D39" s="3"/>
      <c r="E39" s="3"/>
      <c r="F39" s="3"/>
      <c r="G39" s="3"/>
      <c r="H39" s="3"/>
      <c r="I39" s="3"/>
      <c r="J39" s="3"/>
      <c r="K39" s="3"/>
    </row>
    <row r="40" spans="4:11" ht="12.75">
      <c r="D40" s="3"/>
      <c r="E40" s="3"/>
      <c r="F40" s="3"/>
      <c r="G40" s="3"/>
      <c r="H40" s="3"/>
      <c r="I40" s="3"/>
      <c r="J40" s="3"/>
      <c r="K40" s="3"/>
    </row>
    <row r="41" spans="4:11" ht="12.75">
      <c r="D41" s="3"/>
      <c r="E41" s="3"/>
      <c r="F41" s="3"/>
      <c r="G41" s="3"/>
      <c r="H41" s="3"/>
      <c r="I41" s="3"/>
      <c r="J41" s="3"/>
      <c r="K41" s="3"/>
    </row>
    <row r="42" spans="4:11" ht="12.75">
      <c r="D42" s="3"/>
      <c r="E42" s="3"/>
      <c r="F42" s="3"/>
      <c r="G42" s="3"/>
      <c r="H42" s="3"/>
      <c r="I42" s="3"/>
      <c r="J42" s="3"/>
      <c r="K42" s="3"/>
    </row>
    <row r="43" spans="4:11" ht="12.75">
      <c r="D43" s="3"/>
      <c r="E43" s="3"/>
      <c r="F43" s="3"/>
      <c r="G43" s="3"/>
      <c r="H43" s="3"/>
      <c r="I43" s="3"/>
      <c r="J43" s="3"/>
      <c r="K43" s="3"/>
    </row>
    <row r="44" spans="4:11" ht="12.75">
      <c r="D44" s="3"/>
      <c r="E44" s="3"/>
      <c r="F44" s="3"/>
      <c r="G44" s="3"/>
      <c r="H44" s="3"/>
      <c r="I44" s="3"/>
      <c r="J44" s="3"/>
      <c r="K44" s="3"/>
    </row>
    <row r="45" spans="4:11" ht="12.75">
      <c r="D45" s="3"/>
      <c r="E45" s="3"/>
      <c r="F45" s="3"/>
      <c r="G45" s="3"/>
      <c r="H45" s="3"/>
      <c r="I45" s="3"/>
      <c r="J45" s="3"/>
      <c r="K45" s="3"/>
    </row>
    <row r="46" spans="4:11" ht="12.75">
      <c r="D46" s="3"/>
      <c r="E46" s="3"/>
      <c r="F46" s="3"/>
      <c r="G46" s="3"/>
      <c r="H46" s="3"/>
      <c r="I46" s="3"/>
      <c r="J46" s="3"/>
      <c r="K46" s="3"/>
    </row>
    <row r="47" spans="4:11" ht="12.75">
      <c r="D47" s="3"/>
      <c r="E47" s="3"/>
      <c r="F47" s="3"/>
      <c r="G47" s="3"/>
      <c r="H47" s="3"/>
      <c r="I47" s="3"/>
      <c r="J47" s="3"/>
      <c r="K47" s="3"/>
    </row>
    <row r="48" spans="4:11" ht="12.75">
      <c r="D48" s="3"/>
      <c r="E48" s="3"/>
      <c r="F48" s="3"/>
      <c r="G48" s="3"/>
      <c r="H48" s="3"/>
      <c r="I48" s="3"/>
      <c r="J48" s="3"/>
      <c r="K48" s="3"/>
    </row>
    <row r="49" spans="4:11" ht="12.75">
      <c r="D49" s="3"/>
      <c r="E49" s="3"/>
      <c r="F49" s="3"/>
      <c r="G49" s="3"/>
      <c r="H49" s="3"/>
      <c r="I49" s="3"/>
      <c r="J49" s="3"/>
      <c r="K49" s="3"/>
    </row>
    <row r="50" spans="4:11" ht="12.75">
      <c r="D50" s="3"/>
      <c r="E50" s="3"/>
      <c r="F50" s="3"/>
      <c r="G50" s="3"/>
      <c r="H50" s="3"/>
      <c r="I50" s="3"/>
      <c r="J50" s="3"/>
      <c r="K50" s="3"/>
    </row>
    <row r="51" spans="4:11" ht="12.75">
      <c r="D51" s="3"/>
      <c r="E51" s="3"/>
      <c r="F51" s="3"/>
      <c r="G51" s="3"/>
      <c r="H51" s="3"/>
      <c r="I51" s="3"/>
      <c r="J51" s="3"/>
      <c r="K51" s="3"/>
    </row>
    <row r="52" spans="4:11" ht="12.75">
      <c r="D52" s="3"/>
      <c r="E52" s="3"/>
      <c r="F52" s="3"/>
      <c r="G52" s="3"/>
      <c r="H52" s="3"/>
      <c r="I52" s="3"/>
      <c r="J52" s="3"/>
      <c r="K52" s="3"/>
    </row>
    <row r="53" spans="4:11" ht="12.75">
      <c r="D53" s="3"/>
      <c r="E53" s="3"/>
      <c r="F53" s="3"/>
      <c r="G53" s="3"/>
      <c r="H53" s="3"/>
      <c r="I53" s="3"/>
      <c r="J53" s="3"/>
      <c r="K53" s="3"/>
    </row>
    <row r="54" spans="4:11" ht="12.75">
      <c r="D54" s="3"/>
      <c r="E54" s="3"/>
      <c r="F54" s="3"/>
      <c r="G54" s="3"/>
      <c r="H54" s="3"/>
      <c r="I54" s="3"/>
      <c r="J54" s="3"/>
      <c r="K54" s="3"/>
    </row>
    <row r="55" spans="4:11" ht="12.75">
      <c r="D55" s="3"/>
      <c r="E55" s="3"/>
      <c r="F55" s="3"/>
      <c r="G55" s="3"/>
      <c r="H55" s="3"/>
      <c r="I55" s="3"/>
      <c r="J55" s="3"/>
      <c r="K55" s="3"/>
    </row>
    <row r="56" spans="4:11" ht="12.75">
      <c r="D56" s="3"/>
      <c r="E56" s="3"/>
      <c r="F56" s="3"/>
      <c r="G56" s="3"/>
      <c r="H56" s="3"/>
      <c r="I56" s="3"/>
      <c r="J56" s="3"/>
      <c r="K56" s="3"/>
    </row>
    <row r="57" spans="4:11" ht="12.75">
      <c r="D57" s="3"/>
      <c r="E57" s="3"/>
      <c r="F57" s="3"/>
      <c r="G57" s="3"/>
      <c r="H57" s="3"/>
      <c r="I57" s="3"/>
      <c r="J57" s="3"/>
      <c r="K57" s="3"/>
    </row>
    <row r="58" spans="4:11" ht="12.75">
      <c r="D58" s="3"/>
      <c r="E58" s="3"/>
      <c r="F58" s="3"/>
      <c r="G58" s="3"/>
      <c r="H58" s="3"/>
      <c r="I58" s="3"/>
      <c r="J58" s="3"/>
      <c r="K58" s="3"/>
    </row>
    <row r="59" spans="4:11" ht="12.75">
      <c r="D59" s="3"/>
      <c r="E59" s="3"/>
      <c r="F59" s="3"/>
      <c r="G59" s="3"/>
      <c r="H59" s="3"/>
      <c r="I59" s="3"/>
      <c r="J59" s="3"/>
      <c r="K59" s="3"/>
    </row>
    <row r="60" spans="4:11" ht="12.75">
      <c r="D60" s="3"/>
      <c r="E60" s="3"/>
      <c r="F60" s="3"/>
      <c r="G60" s="3"/>
      <c r="H60" s="3"/>
      <c r="I60" s="3"/>
      <c r="J60" s="3"/>
      <c r="K60" s="3"/>
    </row>
    <row r="61" spans="4:11" ht="12.75">
      <c r="D61" s="3"/>
      <c r="E61" s="3"/>
      <c r="F61" s="3"/>
      <c r="G61" s="3"/>
      <c r="H61" s="3"/>
      <c r="I61" s="3"/>
      <c r="J61" s="3"/>
      <c r="K61" s="3"/>
    </row>
    <row r="62" spans="4:11" ht="12.75">
      <c r="D62" s="3"/>
      <c r="E62" s="3"/>
      <c r="F62" s="3"/>
      <c r="G62" s="3"/>
      <c r="H62" s="3"/>
      <c r="I62" s="3"/>
      <c r="J62" s="3"/>
      <c r="K62" s="3"/>
    </row>
    <row r="63" spans="4:11" ht="12.75">
      <c r="D63" s="3"/>
      <c r="E63" s="3"/>
      <c r="F63" s="3"/>
      <c r="G63" s="3"/>
      <c r="H63" s="3"/>
      <c r="I63" s="3"/>
      <c r="J63" s="3"/>
      <c r="K63" s="3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2"/>
  <sheetViews>
    <sheetView workbookViewId="0" topLeftCell="A1">
      <selection activeCell="B49" sqref="B49"/>
    </sheetView>
  </sheetViews>
  <sheetFormatPr defaultColWidth="9.140625" defaultRowHeight="12.75"/>
  <cols>
    <col min="1" max="1" width="3.8515625" style="0" customWidth="1"/>
    <col min="2" max="2" width="59.140625" style="0" customWidth="1"/>
    <col min="3" max="3" width="14.8515625" style="0" customWidth="1"/>
  </cols>
  <sheetData>
    <row r="1" spans="2:3" ht="13.5" thickBot="1">
      <c r="B1" s="4" t="s">
        <v>23</v>
      </c>
      <c r="C1" s="34" t="s">
        <v>105</v>
      </c>
    </row>
    <row r="3" ht="12.75">
      <c r="B3" t="s">
        <v>103</v>
      </c>
    </row>
    <row r="4" ht="12.75">
      <c r="B4" t="s">
        <v>104</v>
      </c>
    </row>
    <row r="6" ht="12.75">
      <c r="C6" s="37" t="s">
        <v>109</v>
      </c>
    </row>
    <row r="7" ht="12.75">
      <c r="C7" s="37" t="s">
        <v>110</v>
      </c>
    </row>
    <row r="8" ht="12.75">
      <c r="C8" s="9" t="s">
        <v>13</v>
      </c>
    </row>
    <row r="10" spans="2:3" ht="12.75">
      <c r="B10" s="4" t="s">
        <v>115</v>
      </c>
      <c r="C10" s="3"/>
    </row>
    <row r="11" spans="2:3" ht="12.75">
      <c r="B11" t="s">
        <v>116</v>
      </c>
      <c r="C11" s="3">
        <v>173857</v>
      </c>
    </row>
    <row r="12" spans="2:3" ht="12.75">
      <c r="B12" t="s">
        <v>111</v>
      </c>
      <c r="C12" s="3">
        <v>-175809</v>
      </c>
    </row>
    <row r="13" spans="2:3" ht="12.75">
      <c r="B13" t="s">
        <v>112</v>
      </c>
      <c r="C13" s="3">
        <v>-5103</v>
      </c>
    </row>
    <row r="14" spans="2:3" ht="12.75">
      <c r="B14" t="s">
        <v>113</v>
      </c>
      <c r="C14" s="3">
        <v>6820</v>
      </c>
    </row>
    <row r="15" spans="2:3" ht="12.75">
      <c r="B15" t="s">
        <v>117</v>
      </c>
      <c r="C15" s="3">
        <v>429</v>
      </c>
    </row>
    <row r="16" spans="2:3" ht="12.75">
      <c r="B16" t="s">
        <v>118</v>
      </c>
      <c r="C16" s="3">
        <v>-3931</v>
      </c>
    </row>
    <row r="17" spans="2:3" ht="15.75" customHeight="1">
      <c r="B17" t="s">
        <v>119</v>
      </c>
      <c r="C17" s="23">
        <f>SUM(C11:C16)</f>
        <v>-3737</v>
      </c>
    </row>
    <row r="18" ht="12.75">
      <c r="C18" s="3"/>
    </row>
    <row r="19" spans="2:3" ht="12.75">
      <c r="B19" s="4" t="s">
        <v>120</v>
      </c>
      <c r="C19" s="3"/>
    </row>
    <row r="20" spans="2:3" ht="12.75">
      <c r="B20" t="s">
        <v>121</v>
      </c>
      <c r="C20" s="3">
        <v>-148</v>
      </c>
    </row>
    <row r="21" spans="2:3" ht="12.75">
      <c r="B21" t="s">
        <v>122</v>
      </c>
      <c r="C21" s="3"/>
    </row>
    <row r="22" spans="2:3" ht="12.75">
      <c r="B22" s="11" t="s">
        <v>123</v>
      </c>
      <c r="C22" s="3">
        <v>-20414</v>
      </c>
    </row>
    <row r="23" spans="2:3" ht="12.75">
      <c r="B23" s="11" t="s">
        <v>124</v>
      </c>
      <c r="C23" s="3">
        <v>0</v>
      </c>
    </row>
    <row r="24" spans="2:3" ht="12.75">
      <c r="B24" t="s">
        <v>139</v>
      </c>
      <c r="C24" s="3">
        <v>-2524</v>
      </c>
    </row>
    <row r="25" spans="2:3" ht="12.75">
      <c r="B25" t="s">
        <v>125</v>
      </c>
      <c r="C25" s="3">
        <v>37</v>
      </c>
    </row>
    <row r="26" spans="2:3" ht="16.5" customHeight="1">
      <c r="B26" t="s">
        <v>126</v>
      </c>
      <c r="C26" s="23">
        <f>SUM(C20:C25)</f>
        <v>-23049</v>
      </c>
    </row>
    <row r="27" ht="12.75">
      <c r="C27" s="3"/>
    </row>
    <row r="28" spans="2:3" ht="12.75">
      <c r="B28" s="4" t="s">
        <v>127</v>
      </c>
      <c r="C28" s="3"/>
    </row>
    <row r="29" spans="2:3" ht="12.75">
      <c r="B29" t="s">
        <v>128</v>
      </c>
      <c r="C29" s="3"/>
    </row>
    <row r="30" spans="2:3" ht="12.75">
      <c r="B30" s="11" t="s">
        <v>129</v>
      </c>
      <c r="C30" s="3">
        <v>11000</v>
      </c>
    </row>
    <row r="31" spans="2:3" ht="12.75">
      <c r="B31" s="11" t="s">
        <v>130</v>
      </c>
      <c r="C31" s="3">
        <v>-41271</v>
      </c>
    </row>
    <row r="32" spans="2:3" ht="12.75">
      <c r="B32" t="s">
        <v>114</v>
      </c>
      <c r="C32" s="3">
        <v>-899</v>
      </c>
    </row>
    <row r="33" spans="2:3" ht="12.75">
      <c r="B33" t="s">
        <v>137</v>
      </c>
      <c r="C33" s="3">
        <v>2048</v>
      </c>
    </row>
    <row r="34" spans="2:3" ht="12.75">
      <c r="B34" t="s">
        <v>131</v>
      </c>
      <c r="C34" s="3">
        <v>-6601</v>
      </c>
    </row>
    <row r="35" spans="2:3" ht="12.75">
      <c r="B35" t="s">
        <v>138</v>
      </c>
      <c r="C35" s="3">
        <v>-670</v>
      </c>
    </row>
    <row r="36" spans="2:3" ht="15.75" customHeight="1">
      <c r="B36" t="s">
        <v>132</v>
      </c>
      <c r="C36" s="23">
        <f>SUM(C29:C35)</f>
        <v>-36393</v>
      </c>
    </row>
    <row r="37" ht="12.75">
      <c r="C37" s="3"/>
    </row>
    <row r="38" spans="2:3" ht="16.5" customHeight="1">
      <c r="B38" s="38" t="s">
        <v>133</v>
      </c>
      <c r="C38" s="3">
        <f>+C17+C26+C36</f>
        <v>-63179</v>
      </c>
    </row>
    <row r="39" spans="2:3" ht="16.5" customHeight="1">
      <c r="B39" s="38" t="s">
        <v>98</v>
      </c>
      <c r="C39" s="3">
        <v>0</v>
      </c>
    </row>
    <row r="40" spans="2:3" ht="16.5" customHeight="1">
      <c r="B40" s="35" t="s">
        <v>136</v>
      </c>
      <c r="C40" s="3"/>
    </row>
    <row r="41" spans="2:3" ht="16.5" customHeight="1">
      <c r="B41" s="36" t="s">
        <v>134</v>
      </c>
      <c r="C41" s="3">
        <v>77964</v>
      </c>
    </row>
    <row r="42" spans="2:3" ht="16.5" customHeight="1" thickBot="1">
      <c r="B42" s="36" t="s">
        <v>135</v>
      </c>
      <c r="C42" s="39">
        <f>SUM(C38:C41)</f>
        <v>14785</v>
      </c>
    </row>
  </sheetData>
  <printOptions/>
  <pageMargins left="1.03" right="0.25" top="0.96" bottom="0.38" header="0.25" footer="0.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konsortium</cp:lastModifiedBy>
  <cp:lastPrinted>2002-11-25T21:35:16Z</cp:lastPrinted>
  <dcterms:created xsi:type="dcterms:W3CDTF">2001-05-15T09:39:25Z</dcterms:created>
  <dcterms:modified xsi:type="dcterms:W3CDTF">2002-02-25T10:20:41Z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